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<sst xmlns="http://schemas.openxmlformats.org/spreadsheetml/2006/main" count="385" uniqueCount="252">
  <si>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</si>
  <si>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</si>
  <si>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</si>
  <si>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</si>
  <si>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</si>
  <si>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</si>
  <si>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</si>
  <si>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</si>
  <si>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</si>
  <si>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</si>
  <si>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</si>
  <si>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</si>
  <si>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</si>
  <si>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</si>
  <si>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</si>
  <si>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</si>
  <si>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</si>
  <si>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</si>
  <si>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</si>
  <si>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</si>
  <si>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</si>
  <si>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</si>
  <si>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</si>
  <si>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</si>
  <si>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</si>
  <si>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</si>
  <si>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</si>
  <si>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</si>
  <si>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</si>
  <si>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</si>
  <si>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</si>
  <si>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</si>
  <si>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</si>
  <si>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</si>
  <si>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</si>
  <si>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</si>
  <si>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</si>
  <si>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</si>
  <si>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</si>
  <si>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</si>
  <si>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</si>
  <si>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</si>
  <si>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</si>
  <si>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</si>
  <si>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</si>
  <si>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</si>
  <si>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</si>
  <si>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</si>
  <si>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</si>
  <si>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</si>
  <si>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</si>
  <si>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</si>
  <si>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</si>
  <si>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</si>
  <si>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</si>
  <si>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</si>
  <si>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</si>
  <si>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</si>
  <si>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</si>
  <si>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</si>
  <si>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</si>
  <si>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</si>
  <si>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</si>
  <si>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</si>
  <si>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</si>
  <si>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</si>
  <si>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</si>
  <si>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</si>
  <si>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</si>
  <si>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</si>
  <si>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</si>
  <si>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</si>
  <si>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</si>
  <si>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</si>
  <si>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</si>
  <si>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</si>
  <si>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</si>
  <si>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</si>
  <si>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</si>
  <si>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</si>
  <si>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</si>
  <si>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</si>
  <si>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</si>
  <si>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</si>
  <si>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</si>
  <si>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</si>
  <si>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</si>
  <si>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</si>
  <si>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</si>
  <si>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</si>
  <si>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</si>
  <si>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</si>
  <si>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</si>
  <si>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</si>
  <si>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</si>
  <si>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</si>
  <si>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</si>
  <si>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</si>
  <si>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</si>
  <si>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</si>
  <si>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</si>
  <si>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</si>
  <si>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</si>
  <si>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</si>
  <si>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</si>
  <si>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</si>
  <si>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</si>
  <si>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</si>
  <si>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</si>
  <si>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</si>
  <si>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</si>
  <si>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</si>
  <si>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</si>
  <si>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</si>
  <si>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</si>
  <si>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</si>
  <si>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</si>
  <si>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</si>
  <si>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</si>
  <si>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</si>
  <si>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</si>
  <si>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</si>
  <si>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</si>
  <si>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</si>
  <si>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</si>
  <si>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</si>
  <si>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</si>
  <si>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</si>
  <si>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</si>
  <si>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</si>
  <si>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</si>
  <si>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</si>
  <si>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</si>
  <si>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</si>
  <si>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</si>
  <si>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</si>
  <si>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</si>
  <si>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</si>
  <si>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</si>
  <si>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</si>
  <si>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</si>
  <si>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</si>
  <si>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</si>
  <si>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</si>
  <si>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</si>
  <si>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</si>
  <si>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</si>
  <si>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</si>
  <si>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</si>
  <si>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</si>
  <si>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</si>
  <si>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</si>
  <si>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</si>
  <si>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</si>
  <si>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</si>
  <si>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</si>
  <si>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</si>
  <si>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</si>
  <si>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</si>
  <si>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</si>
  <si>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</si>
  <si>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</si>
  <si>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</si>
  <si>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</si>
  <si>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</si>
  <si>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</si>
  <si>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</si>
  <si>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</si>
  <si>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</si>
  <si>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</si>
  <si>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</si>
  <si>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</si>
  <si>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</si>
  <si>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</si>
  <si>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</si>
  <si>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</si>
  <si>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</si>
  <si>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</si>
  <si>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</si>
  <si>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</si>
  <si>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</si>
  <si>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</si>
  <si>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</si>
  <si>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</si>
  <si>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</si>
  <si>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</si>
  <si>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</si>
  <si>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</si>
  <si>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</si>
  <si>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</si>
  <si>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</si>
  <si>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</si>
  <si>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</si>
  <si>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</si>
  <si>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</si>
  <si>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</si>
  <si>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</si>
  <si>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</si>
  <si>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</si>
  <si>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</si>
  <si>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</si>
  <si>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</si>
  <si>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</si>
  <si>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</si>
  <si>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</si>
  <si>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</si>
  <si>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</si>
  <si>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</si>
  <si>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</si>
  <si>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</si>
  <si>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</si>
  <si>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</si>
  <si>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</si>
  <si>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</si>
  <si>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</si>
  <si>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</si>
  <si>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</si>
  <si>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</si>
  <si>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</si>
  <si>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</si>
  <si>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</si>
  <si>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</si>
  <si>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</si>
  <si>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</si>
  <si>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</si>
  <si>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</si>
  <si>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</si>
  <si>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</si>
  <si>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</si>
  <si>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</si>
  <si>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</si>
  <si>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</si>
  <si>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</si>
  <si>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</si>
  <si>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</si>
  <si>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</si>
  <si>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</si>
  <si>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</si>
  <si>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</si>
  <si>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</si>
  <si>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</si>
  <si>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</si>
  <si>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</si>
  <si>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</si>
  <si>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</si>
  <si>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</si>
  <si>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Khu vực 1</t>
  </si>
  <si>
    <t>Khu vực 2</t>
  </si>
  <si>
    <t>…</t>
  </si>
  <si>
    <t>&amp; Quyết định số 1396/QĐ-SXD-KTXD ngày 15/10/2021 của Sở Xây dựng TP.Hồ Chí Minh</t>
  </si>
  <si>
    <t>(Theo thông báo….)</t>
  </si>
  <si>
    <t>(Theo thông báo ….)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</si>
</sst>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33">
      <selection activeCell="I147" sqref="I147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246</v>
      </c>
      <c r="H6" s="6" t="s">
        <v>247</v>
      </c>
      <c r="I6" s="17" t="s">
        <v>248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162171.05263157893</v>
      </c>
      <c r="H9" s="50">
        <f aca="true" t="shared" si="0" ref="H9:I18">H$13*$F9/$F$13</f>
        <v>149671.05263157893</v>
      </c>
      <c r="I9" s="51">
        <f t="shared" si="0"/>
        <v>0</v>
      </c>
      <c r="N9" s="52">
        <f>ROUND(IF($N$8=1,$G9,IF($N$8=2,$H9,IF($N$8=3,$I9,IF($N$8=4,$J9,IF($N$8=5,$K9,IF($N$8=6,$L9)))))),1)</f>
        <v>162171.1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191361.84210526315</v>
      </c>
      <c r="H10" s="50">
        <f t="shared" si="0"/>
        <v>176611.84210526315</v>
      </c>
      <c r="I10" s="51">
        <f t="shared" si="0"/>
        <v>0</v>
      </c>
      <c r="N10" s="52">
        <f aca="true" t="shared" si="1" ref="N10:N48">ROUND(IF($N$8=1,$G10,IF($N$8=2,$H10,IF($N$8=3,$I10,IF($N$8=4,$J10,IF($N$8=5,$K10,IF($N$8=6,$L10)))))),1)</f>
        <v>191361.8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208389.80263157893</v>
      </c>
      <c r="H11" s="50">
        <f t="shared" si="0"/>
        <v>192327.30263157893</v>
      </c>
      <c r="I11" s="51">
        <f t="shared" si="0"/>
        <v>0</v>
      </c>
      <c r="N11" s="52">
        <f t="shared" si="1"/>
        <v>208389.8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225417.76315789475</v>
      </c>
      <c r="H12" s="50">
        <f t="shared" si="0"/>
        <v>208042.76315789475</v>
      </c>
      <c r="I12" s="51">
        <f t="shared" si="0"/>
        <v>0</v>
      </c>
      <c r="N12" s="52">
        <f t="shared" si="1"/>
        <v>225417.8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246500</v>
      </c>
      <c r="H13" s="12">
        <v>227500</v>
      </c>
      <c r="I13" s="13">
        <v>0</v>
      </c>
      <c r="J13" s="24"/>
      <c r="K13" s="24"/>
      <c r="L13" s="24"/>
      <c r="N13" s="52">
        <f t="shared" si="1"/>
        <v>246500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267582.2368421053</v>
      </c>
      <c r="H14" s="50">
        <f t="shared" si="0"/>
        <v>246957.23684210525</v>
      </c>
      <c r="I14" s="51">
        <f t="shared" si="0"/>
        <v>0</v>
      </c>
      <c r="N14" s="52">
        <f t="shared" si="1"/>
        <v>267582.2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291097.0394736842</v>
      </c>
      <c r="H15" s="50">
        <f t="shared" si="0"/>
        <v>268659.5394736842</v>
      </c>
      <c r="I15" s="51">
        <f t="shared" si="0"/>
        <v>0</v>
      </c>
      <c r="N15" s="52">
        <f t="shared" si="1"/>
        <v>291097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314611.84210526315</v>
      </c>
      <c r="H16" s="50">
        <f t="shared" si="0"/>
        <v>290361.84210526315</v>
      </c>
      <c r="I16" s="51">
        <f t="shared" si="0"/>
        <v>0</v>
      </c>
      <c r="N16" s="52">
        <f t="shared" si="1"/>
        <v>314611.8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372993.4210526316</v>
      </c>
      <c r="H17" s="50">
        <f t="shared" si="0"/>
        <v>344243.4210526315</v>
      </c>
      <c r="I17" s="51">
        <f t="shared" si="0"/>
        <v>0</v>
      </c>
      <c r="N17" s="52">
        <f t="shared" si="1"/>
        <v>372993.4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439483.55263157893</v>
      </c>
      <c r="H18" s="50">
        <f t="shared" si="0"/>
        <v>405608.55263157893</v>
      </c>
      <c r="I18" s="51">
        <f t="shared" si="0"/>
        <v>0</v>
      </c>
      <c r="N18" s="52">
        <f t="shared" si="1"/>
        <v>439483.6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162171.05263157893</v>
      </c>
      <c r="H19" s="50">
        <f aca="true" t="shared" si="2" ref="H19:I22">H$23*$F19/$F$23</f>
        <v>149671.05263157893</v>
      </c>
      <c r="I19" s="51">
        <f t="shared" si="2"/>
        <v>0</v>
      </c>
      <c r="N19" s="52">
        <f t="shared" si="1"/>
        <v>162171.1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191361.84210526315</v>
      </c>
      <c r="H20" s="50">
        <f t="shared" si="2"/>
        <v>176611.84210526315</v>
      </c>
      <c r="I20" s="51">
        <f t="shared" si="2"/>
        <v>0</v>
      </c>
      <c r="N20" s="52">
        <f t="shared" si="1"/>
        <v>191361.8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208389.80263157893</v>
      </c>
      <c r="H21" s="50">
        <f t="shared" si="2"/>
        <v>192327.30263157893</v>
      </c>
      <c r="I21" s="51">
        <f t="shared" si="2"/>
        <v>0</v>
      </c>
      <c r="N21" s="52">
        <f t="shared" si="1"/>
        <v>208389.8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225417.76315789475</v>
      </c>
      <c r="H22" s="50">
        <f t="shared" si="2"/>
        <v>208042.76315789475</v>
      </c>
      <c r="I22" s="51">
        <f t="shared" si="2"/>
        <v>0</v>
      </c>
      <c r="N22" s="52">
        <f t="shared" si="1"/>
        <v>225417.8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246500</v>
      </c>
      <c r="H23" s="12">
        <v>227500</v>
      </c>
      <c r="I23" s="12">
        <v>0</v>
      </c>
      <c r="J23" s="24"/>
      <c r="K23" s="24"/>
      <c r="L23" s="24"/>
      <c r="N23" s="52">
        <f t="shared" si="1"/>
        <v>246500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267582.2368421053</v>
      </c>
      <c r="H24" s="50">
        <f t="shared" si="3"/>
        <v>246957.23684210525</v>
      </c>
      <c r="I24" s="51">
        <f t="shared" si="3"/>
        <v>0</v>
      </c>
      <c r="N24" s="52">
        <f t="shared" si="1"/>
        <v>267582.2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291097.0394736842</v>
      </c>
      <c r="H25" s="50">
        <f t="shared" si="3"/>
        <v>268659.5394736842</v>
      </c>
      <c r="I25" s="51">
        <f t="shared" si="3"/>
        <v>0</v>
      </c>
      <c r="N25" s="52">
        <f t="shared" si="1"/>
        <v>291097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314611.84210526315</v>
      </c>
      <c r="H26" s="50">
        <f t="shared" si="3"/>
        <v>290361.84210526315</v>
      </c>
      <c r="I26" s="51">
        <f t="shared" si="3"/>
        <v>0</v>
      </c>
      <c r="N26" s="52">
        <f t="shared" si="1"/>
        <v>314611.8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372993.4210526316</v>
      </c>
      <c r="H27" s="50">
        <f t="shared" si="3"/>
        <v>344243.4210526315</v>
      </c>
      <c r="I27" s="51">
        <f t="shared" si="3"/>
        <v>0</v>
      </c>
      <c r="N27" s="52">
        <f t="shared" si="1"/>
        <v>372993.4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439483.55263157893</v>
      </c>
      <c r="H28" s="50">
        <f t="shared" si="3"/>
        <v>405608.55263157893</v>
      </c>
      <c r="I28" s="51">
        <f t="shared" si="3"/>
        <v>0</v>
      </c>
      <c r="N28" s="52">
        <f t="shared" si="1"/>
        <v>439483.6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162171.05263157893</v>
      </c>
      <c r="H29" s="50">
        <f aca="true" t="shared" si="4" ref="H29:I32">H$33*$F29/$F$33</f>
        <v>149671.05263157893</v>
      </c>
      <c r="I29" s="51">
        <f t="shared" si="4"/>
        <v>0</v>
      </c>
      <c r="N29" s="52">
        <f t="shared" si="1"/>
        <v>162171.1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191361.84210526315</v>
      </c>
      <c r="H30" s="50">
        <f t="shared" si="4"/>
        <v>176611.84210526315</v>
      </c>
      <c r="I30" s="51">
        <f t="shared" si="4"/>
        <v>0</v>
      </c>
      <c r="N30" s="52">
        <f t="shared" si="1"/>
        <v>191361.8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208389.80263157893</v>
      </c>
      <c r="H31" s="50">
        <f t="shared" si="4"/>
        <v>192327.30263157893</v>
      </c>
      <c r="I31" s="51">
        <f t="shared" si="4"/>
        <v>0</v>
      </c>
      <c r="N31" s="52">
        <f t="shared" si="1"/>
        <v>208389.8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225417.76315789475</v>
      </c>
      <c r="H32" s="50">
        <f t="shared" si="4"/>
        <v>208042.76315789475</v>
      </c>
      <c r="I32" s="51">
        <f t="shared" si="4"/>
        <v>0</v>
      </c>
      <c r="N32" s="52">
        <f t="shared" si="1"/>
        <v>225417.8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246500</v>
      </c>
      <c r="H33" s="12">
        <v>227500</v>
      </c>
      <c r="I33" s="12">
        <v>0</v>
      </c>
      <c r="J33" s="24"/>
      <c r="K33" s="24"/>
      <c r="L33" s="24"/>
      <c r="N33" s="52">
        <f t="shared" si="1"/>
        <v>246500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267582.2368421053</v>
      </c>
      <c r="H34" s="50">
        <f t="shared" si="5"/>
        <v>246957.23684210525</v>
      </c>
      <c r="I34" s="51">
        <f t="shared" si="5"/>
        <v>0</v>
      </c>
      <c r="N34" s="52">
        <f t="shared" si="1"/>
        <v>267582.2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291097.0394736842</v>
      </c>
      <c r="H35" s="50">
        <f t="shared" si="5"/>
        <v>268659.5394736842</v>
      </c>
      <c r="I35" s="51">
        <f t="shared" si="5"/>
        <v>0</v>
      </c>
      <c r="N35" s="52">
        <f t="shared" si="1"/>
        <v>291097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314611.84210526315</v>
      </c>
      <c r="H36" s="50">
        <f t="shared" si="5"/>
        <v>290361.84210526315</v>
      </c>
      <c r="I36" s="51">
        <f t="shared" si="5"/>
        <v>0</v>
      </c>
      <c r="N36" s="52">
        <f t="shared" si="1"/>
        <v>314611.8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372993.4210526316</v>
      </c>
      <c r="H37" s="50">
        <f t="shared" si="5"/>
        <v>344243.4210526315</v>
      </c>
      <c r="I37" s="51">
        <f t="shared" si="5"/>
        <v>0</v>
      </c>
      <c r="N37" s="52">
        <f t="shared" si="1"/>
        <v>372993.4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439483.55263157893</v>
      </c>
      <c r="H38" s="50">
        <f t="shared" si="5"/>
        <v>405608.55263157893</v>
      </c>
      <c r="I38" s="51">
        <f t="shared" si="5"/>
        <v>0</v>
      </c>
      <c r="N38" s="52">
        <f t="shared" si="1"/>
        <v>439483.6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162171.05263157893</v>
      </c>
      <c r="H39" s="50">
        <f aca="true" t="shared" si="6" ref="H39:I42">H$43*$F39/$F$43</f>
        <v>149671.05263157893</v>
      </c>
      <c r="I39" s="51">
        <f t="shared" si="6"/>
        <v>0</v>
      </c>
      <c r="N39" s="52">
        <f t="shared" si="1"/>
        <v>162171.1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191361.84210526315</v>
      </c>
      <c r="H40" s="50">
        <f t="shared" si="6"/>
        <v>176611.84210526315</v>
      </c>
      <c r="I40" s="51">
        <f t="shared" si="6"/>
        <v>0</v>
      </c>
      <c r="N40" s="52">
        <f t="shared" si="1"/>
        <v>191361.8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208389.80263157893</v>
      </c>
      <c r="H41" s="50">
        <f t="shared" si="6"/>
        <v>192327.30263157893</v>
      </c>
      <c r="I41" s="51">
        <f t="shared" si="6"/>
        <v>0</v>
      </c>
      <c r="N41" s="52">
        <f t="shared" si="1"/>
        <v>208389.8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225417.76315789475</v>
      </c>
      <c r="H42" s="50">
        <f t="shared" si="6"/>
        <v>208042.76315789475</v>
      </c>
      <c r="I42" s="51">
        <f t="shared" si="6"/>
        <v>0</v>
      </c>
      <c r="N42" s="52">
        <f t="shared" si="1"/>
        <v>225417.8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246500</v>
      </c>
      <c r="H43" s="12">
        <v>227500</v>
      </c>
      <c r="I43" s="12">
        <v>0</v>
      </c>
      <c r="J43" s="24"/>
      <c r="K43" s="24"/>
      <c r="L43" s="24"/>
      <c r="N43" s="52">
        <f t="shared" si="1"/>
        <v>246500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267582.2368421053</v>
      </c>
      <c r="H44" s="50">
        <f t="shared" si="7"/>
        <v>246957.23684210525</v>
      </c>
      <c r="I44" s="51">
        <f t="shared" si="7"/>
        <v>0</v>
      </c>
      <c r="N44" s="52">
        <f t="shared" si="1"/>
        <v>267582.2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291097.0394736842</v>
      </c>
      <c r="H45" s="50">
        <f t="shared" si="7"/>
        <v>268659.5394736842</v>
      </c>
      <c r="I45" s="51">
        <f t="shared" si="7"/>
        <v>0</v>
      </c>
      <c r="N45" s="52">
        <f t="shared" si="1"/>
        <v>291097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314611.84210526315</v>
      </c>
      <c r="H46" s="50">
        <f t="shared" si="7"/>
        <v>290361.84210526315</v>
      </c>
      <c r="I46" s="51">
        <f t="shared" si="7"/>
        <v>0</v>
      </c>
      <c r="N46" s="52">
        <f t="shared" si="1"/>
        <v>314611.8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372993.4210526316</v>
      </c>
      <c r="H47" s="50">
        <f t="shared" si="7"/>
        <v>344243.4210526315</v>
      </c>
      <c r="I47" s="51">
        <f t="shared" si="7"/>
        <v>0</v>
      </c>
      <c r="N47" s="52">
        <f t="shared" si="1"/>
        <v>372993.4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439483.55263157893</v>
      </c>
      <c r="H48" s="50">
        <f t="shared" si="7"/>
        <v>405608.55263157893</v>
      </c>
      <c r="I48" s="51">
        <f t="shared" si="7"/>
        <v>0</v>
      </c>
      <c r="N48" s="52">
        <f t="shared" si="1"/>
        <v>439483.6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208898.30508474578</v>
      </c>
      <c r="H49" s="50">
        <f>H$50*$F49/$F$50</f>
        <v>192796.61016949153</v>
      </c>
      <c r="I49" s="51">
        <f>I$50*$F49/$F$50</f>
        <v>0</v>
      </c>
      <c r="N49" s="52">
        <f aca="true" t="shared" si="8" ref="N49:N95">ROUND(IF($N$8=1,$G49,IF($N$8=2,$H49,IF($N$8=3,$I49,IF($N$8=4,$J49,IF($N$8=5,$K49,IF($N$8=6,$L49)))))),1)</f>
        <v>208898.3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246500</v>
      </c>
      <c r="H50" s="12">
        <v>227500</v>
      </c>
      <c r="I50" s="12">
        <v>0</v>
      </c>
      <c r="N50" s="52">
        <f t="shared" si="8"/>
        <v>246500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292457.6271186441</v>
      </c>
      <c r="H51" s="50">
        <f t="shared" si="9"/>
        <v>269915.25423728814</v>
      </c>
      <c r="I51" s="51">
        <f t="shared" si="9"/>
        <v>0</v>
      </c>
      <c r="N51" s="52">
        <f t="shared" si="8"/>
        <v>292457.6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344682.20338983054</v>
      </c>
      <c r="H52" s="50">
        <f t="shared" si="9"/>
        <v>318114.406779661</v>
      </c>
      <c r="I52" s="51">
        <f t="shared" si="9"/>
        <v>0</v>
      </c>
      <c r="N52" s="52">
        <f t="shared" si="8"/>
        <v>344682.2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176071.42857142858</v>
      </c>
      <c r="H53" s="50">
        <f aca="true" t="shared" si="10" ref="H53:I55">H$56*$F53/$F$56</f>
        <v>162500</v>
      </c>
      <c r="I53" s="51">
        <f t="shared" si="10"/>
        <v>0</v>
      </c>
      <c r="N53" s="52">
        <f t="shared" si="8"/>
        <v>176071.4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198960.7142857143</v>
      </c>
      <c r="H54" s="50">
        <f t="shared" si="10"/>
        <v>183625</v>
      </c>
      <c r="I54" s="51">
        <f t="shared" si="10"/>
        <v>0</v>
      </c>
      <c r="N54" s="52">
        <f t="shared" si="8"/>
        <v>198960.7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221850</v>
      </c>
      <c r="H55" s="50">
        <f t="shared" si="10"/>
        <v>204750</v>
      </c>
      <c r="I55" s="51">
        <f>I$56*$F55/$F$56</f>
        <v>0</v>
      </c>
      <c r="N55" s="52">
        <f t="shared" si="8"/>
        <v>221850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246500</v>
      </c>
      <c r="H56" s="12">
        <v>227500</v>
      </c>
      <c r="I56" s="13">
        <v>0</v>
      </c>
      <c r="J56" s="22"/>
      <c r="K56" s="22"/>
      <c r="L56" s="22"/>
      <c r="N56" s="52">
        <f t="shared" si="8"/>
        <v>246500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269389.28571428574</v>
      </c>
      <c r="H57" s="50">
        <f t="shared" si="11"/>
        <v>248625.00000000003</v>
      </c>
      <c r="I57" s="51">
        <f t="shared" si="11"/>
        <v>0</v>
      </c>
      <c r="N57" s="52">
        <f t="shared" si="8"/>
        <v>269389.3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292278.5714285714</v>
      </c>
      <c r="H58" s="50">
        <f t="shared" si="11"/>
        <v>269750</v>
      </c>
      <c r="I58" s="51">
        <f t="shared" si="11"/>
        <v>0</v>
      </c>
      <c r="N58" s="52">
        <f t="shared" si="8"/>
        <v>292278.6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315167.85714285716</v>
      </c>
      <c r="H59" s="50">
        <f t="shared" si="11"/>
        <v>290875</v>
      </c>
      <c r="I59" s="51">
        <f t="shared" si="11"/>
        <v>0</v>
      </c>
      <c r="N59" s="52">
        <f t="shared" si="8"/>
        <v>315167.9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339817.85714285716</v>
      </c>
      <c r="H60" s="50">
        <f t="shared" si="11"/>
        <v>313625</v>
      </c>
      <c r="I60" s="68">
        <f t="shared" si="11"/>
        <v>0</v>
      </c>
      <c r="N60" s="52">
        <f t="shared" si="8"/>
        <v>339817.9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176071.42857142858</v>
      </c>
      <c r="H61" s="60">
        <f t="shared" si="12"/>
        <v>162500</v>
      </c>
      <c r="I61" s="68">
        <f t="shared" si="12"/>
        <v>0</v>
      </c>
      <c r="N61" s="52">
        <f t="shared" si="8"/>
        <v>176071.4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198960.7142857143</v>
      </c>
      <c r="H62" s="60">
        <f t="shared" si="12"/>
        <v>183625</v>
      </c>
      <c r="I62" s="68">
        <f t="shared" si="12"/>
        <v>0</v>
      </c>
      <c r="N62" s="52">
        <f t="shared" si="8"/>
        <v>198960.7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221850</v>
      </c>
      <c r="H63" s="60">
        <f t="shared" si="12"/>
        <v>204750</v>
      </c>
      <c r="I63" s="68">
        <f t="shared" si="12"/>
        <v>0</v>
      </c>
      <c r="N63" s="52">
        <f t="shared" si="8"/>
        <v>221850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246500</v>
      </c>
      <c r="H64" s="12">
        <v>227500</v>
      </c>
      <c r="I64" s="13">
        <v>0</v>
      </c>
      <c r="J64" s="22"/>
      <c r="K64" s="22"/>
      <c r="L64" s="22"/>
      <c r="N64" s="52">
        <f t="shared" si="8"/>
        <v>246500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269389.28571428574</v>
      </c>
      <c r="H65" s="60">
        <f aca="true" t="shared" si="13" ref="H65:I68">H$64*$F65/$F$64</f>
        <v>248625.00000000003</v>
      </c>
      <c r="I65" s="68">
        <f>I$64*$F65/$F$64</f>
        <v>0</v>
      </c>
      <c r="N65" s="52">
        <f t="shared" si="8"/>
        <v>269389.3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292278.5714285714</v>
      </c>
      <c r="H66" s="60">
        <f t="shared" si="13"/>
        <v>269750</v>
      </c>
      <c r="I66" s="68">
        <f t="shared" si="13"/>
        <v>0</v>
      </c>
      <c r="N66" s="52">
        <f t="shared" si="8"/>
        <v>292278.6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315167.85714285716</v>
      </c>
      <c r="H67" s="60">
        <f t="shared" si="13"/>
        <v>290875</v>
      </c>
      <c r="I67" s="68">
        <f>I$64*$F67/$F$64</f>
        <v>0</v>
      </c>
      <c r="N67" s="52">
        <f t="shared" si="8"/>
        <v>315167.9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339817.85714285716</v>
      </c>
      <c r="H68" s="60">
        <f t="shared" si="13"/>
        <v>313625</v>
      </c>
      <c r="I68" s="68">
        <f>I$64*$F68/$F$64</f>
        <v>0</v>
      </c>
      <c r="N68" s="52">
        <f t="shared" si="8"/>
        <v>339817.9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176071.42857142858</v>
      </c>
      <c r="H69" s="69">
        <f t="shared" si="14"/>
        <v>162500</v>
      </c>
      <c r="I69" s="68">
        <f t="shared" si="14"/>
        <v>0</v>
      </c>
      <c r="N69" s="52">
        <f t="shared" si="8"/>
        <v>176071.4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198960.7142857143</v>
      </c>
      <c r="H70" s="69">
        <f t="shared" si="14"/>
        <v>183625</v>
      </c>
      <c r="I70" s="68">
        <f t="shared" si="14"/>
        <v>0</v>
      </c>
      <c r="N70" s="52">
        <f t="shared" si="8"/>
        <v>198960.7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221850</v>
      </c>
      <c r="H71" s="69">
        <f t="shared" si="14"/>
        <v>204750</v>
      </c>
      <c r="I71" s="68">
        <f t="shared" si="14"/>
        <v>0</v>
      </c>
      <c r="N71" s="52">
        <f t="shared" si="8"/>
        <v>221850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246500</v>
      </c>
      <c r="H72" s="12">
        <v>227500</v>
      </c>
      <c r="I72" s="13">
        <v>0</v>
      </c>
      <c r="J72" s="22"/>
      <c r="K72" s="22"/>
      <c r="L72" s="22"/>
      <c r="N72" s="52">
        <f t="shared" si="8"/>
        <v>246500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269389.28571428574</v>
      </c>
      <c r="H73" s="69">
        <f aca="true" t="shared" si="15" ref="H73:I76">H$72*$F73/$F$72</f>
        <v>248625.00000000003</v>
      </c>
      <c r="I73" s="68">
        <f t="shared" si="15"/>
        <v>0</v>
      </c>
      <c r="N73" s="52">
        <f t="shared" si="8"/>
        <v>269389.3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292278.5714285714</v>
      </c>
      <c r="H74" s="69">
        <f t="shared" si="15"/>
        <v>269750</v>
      </c>
      <c r="I74" s="68">
        <f t="shared" si="15"/>
        <v>0</v>
      </c>
      <c r="N74" s="52">
        <f t="shared" si="8"/>
        <v>292278.6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315167.85714285716</v>
      </c>
      <c r="H75" s="69">
        <f t="shared" si="15"/>
        <v>290875</v>
      </c>
      <c r="I75" s="68">
        <f t="shared" si="15"/>
        <v>0</v>
      </c>
      <c r="N75" s="52">
        <f t="shared" si="8"/>
        <v>315167.9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339817.85714285716</v>
      </c>
      <c r="H76" s="69">
        <f t="shared" si="15"/>
        <v>313625</v>
      </c>
      <c r="I76" s="68">
        <f>I$72*$F76/$F$72</f>
        <v>0</v>
      </c>
      <c r="N76" s="52">
        <f t="shared" si="8"/>
        <v>339817.9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176071.42857142858</v>
      </c>
      <c r="H77" s="69">
        <f aca="true" t="shared" si="16" ref="H77:I79">H$80*$F77/$F$80</f>
        <v>162500</v>
      </c>
      <c r="I77" s="68">
        <f t="shared" si="16"/>
        <v>0</v>
      </c>
      <c r="N77" s="52">
        <f t="shared" si="8"/>
        <v>176071.4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198960.7142857143</v>
      </c>
      <c r="H78" s="69">
        <f t="shared" si="16"/>
        <v>183625</v>
      </c>
      <c r="I78" s="68">
        <f t="shared" si="16"/>
        <v>0</v>
      </c>
      <c r="N78" s="52">
        <f t="shared" si="8"/>
        <v>198960.7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221850</v>
      </c>
      <c r="H79" s="69">
        <f t="shared" si="16"/>
        <v>204750</v>
      </c>
      <c r="I79" s="68">
        <f t="shared" si="16"/>
        <v>0</v>
      </c>
      <c r="N79" s="52">
        <f t="shared" si="8"/>
        <v>221850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246500</v>
      </c>
      <c r="H80" s="12">
        <v>227500</v>
      </c>
      <c r="I80" s="13">
        <v>0</v>
      </c>
      <c r="J80" s="22"/>
      <c r="K80" s="22"/>
      <c r="L80" s="22"/>
      <c r="N80" s="52">
        <f t="shared" si="8"/>
        <v>246500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269389.28571428574</v>
      </c>
      <c r="H81" s="69">
        <f>H$80*$F81/$F$80</f>
        <v>248625.00000000003</v>
      </c>
      <c r="I81" s="68">
        <f aca="true" t="shared" si="17" ref="H81:I84">I$80*$F81/$F$80</f>
        <v>0</v>
      </c>
      <c r="N81" s="52">
        <f t="shared" si="8"/>
        <v>269389.3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292278.5714285714</v>
      </c>
      <c r="H82" s="69">
        <f t="shared" si="17"/>
        <v>269750</v>
      </c>
      <c r="I82" s="68">
        <f t="shared" si="17"/>
        <v>0</v>
      </c>
      <c r="N82" s="52">
        <f t="shared" si="8"/>
        <v>292278.6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315167.85714285716</v>
      </c>
      <c r="H83" s="69">
        <f t="shared" si="17"/>
        <v>290875</v>
      </c>
      <c r="I83" s="68">
        <f t="shared" si="17"/>
        <v>0</v>
      </c>
      <c r="N83" s="52">
        <f t="shared" si="8"/>
        <v>315167.9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339817.85714285716</v>
      </c>
      <c r="H84" s="69">
        <f t="shared" si="17"/>
        <v>313625</v>
      </c>
      <c r="I84" s="68">
        <f>I$80*$F84/$F$80</f>
        <v>0</v>
      </c>
      <c r="N84" s="52">
        <f t="shared" si="8"/>
        <v>339817.9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176071.42857142858</v>
      </c>
      <c r="H85" s="69">
        <f aca="true" t="shared" si="18" ref="H85:I87">H$88*$F85/$F$88</f>
        <v>162500</v>
      </c>
      <c r="I85" s="68">
        <f t="shared" si="18"/>
        <v>0</v>
      </c>
      <c r="N85" s="52">
        <f t="shared" si="8"/>
        <v>176071.4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198960.7142857143</v>
      </c>
      <c r="H86" s="69">
        <f t="shared" si="18"/>
        <v>183625</v>
      </c>
      <c r="I86" s="68">
        <f t="shared" si="18"/>
        <v>0</v>
      </c>
      <c r="N86" s="52">
        <f t="shared" si="8"/>
        <v>198960.7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221850</v>
      </c>
      <c r="H87" s="69">
        <f>H$88*$F87/$F$88</f>
        <v>204750</v>
      </c>
      <c r="I87" s="68">
        <f t="shared" si="18"/>
        <v>0</v>
      </c>
      <c r="N87" s="52">
        <f t="shared" si="8"/>
        <v>221850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246500</v>
      </c>
      <c r="H88" s="12">
        <v>227500</v>
      </c>
      <c r="I88" s="13">
        <v>0</v>
      </c>
      <c r="J88" s="22"/>
      <c r="K88" s="22"/>
      <c r="L88" s="22"/>
      <c r="N88" s="52">
        <f t="shared" si="8"/>
        <v>246500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269389.28571428574</v>
      </c>
      <c r="H89" s="69">
        <f>H$88*$F89/$F$88</f>
        <v>248625.00000000003</v>
      </c>
      <c r="I89" s="68">
        <f aca="true" t="shared" si="19" ref="H89:I92">I$88*$F89/$F$88</f>
        <v>0</v>
      </c>
      <c r="N89" s="52">
        <f t="shared" si="8"/>
        <v>269389.3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292278.5714285714</v>
      </c>
      <c r="H90" s="69">
        <f t="shared" si="19"/>
        <v>269750</v>
      </c>
      <c r="I90" s="68">
        <f t="shared" si="19"/>
        <v>0</v>
      </c>
      <c r="N90" s="52">
        <f t="shared" si="8"/>
        <v>292278.6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315167.85714285716</v>
      </c>
      <c r="H91" s="69">
        <f t="shared" si="19"/>
        <v>290875</v>
      </c>
      <c r="I91" s="68">
        <f t="shared" si="19"/>
        <v>0</v>
      </c>
      <c r="N91" s="52">
        <f t="shared" si="8"/>
        <v>315167.9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339817.85714285716</v>
      </c>
      <c r="H92" s="69">
        <f t="shared" si="19"/>
        <v>313625</v>
      </c>
      <c r="I92" s="68">
        <f>I$88*$F92/$F$88</f>
        <v>0</v>
      </c>
      <c r="N92" s="52">
        <f t="shared" si="8"/>
        <v>339817.9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581730.7692307692</v>
      </c>
      <c r="H93" s="69">
        <f>H$94*$F93/$F$94</f>
        <v>532692.3076923076</v>
      </c>
      <c r="I93" s="68">
        <f>I$94*$F93/$F$94</f>
        <v>0</v>
      </c>
      <c r="N93" s="52">
        <f t="shared" si="8"/>
        <v>581730.8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605000</v>
      </c>
      <c r="H94" s="12">
        <v>554000</v>
      </c>
      <c r="I94" s="13">
        <v>0</v>
      </c>
      <c r="J94" s="22"/>
      <c r="K94" s="22"/>
      <c r="L94" s="22"/>
      <c r="N94" s="52">
        <f t="shared" si="8"/>
        <v>605000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628269.2307692308</v>
      </c>
      <c r="H95" s="69">
        <f>H$94*$F95/$F$94</f>
        <v>575307.6923076923</v>
      </c>
      <c r="I95" s="68">
        <f>I$94*$F95/$F$94</f>
        <v>0</v>
      </c>
      <c r="N95" s="52">
        <f t="shared" si="8"/>
        <v>628269.2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423414.6341463415</v>
      </c>
      <c r="H104" s="69">
        <f>H$105*$F104/$F$105</f>
        <v>388292.6829268293</v>
      </c>
      <c r="I104" s="68">
        <f>I$105*$F104/$F$105</f>
        <v>0</v>
      </c>
      <c r="N104" s="52">
        <f t="shared" si="20"/>
        <v>423414.6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434000</v>
      </c>
      <c r="H105" s="12">
        <v>398000</v>
      </c>
      <c r="I105" s="13">
        <v>0</v>
      </c>
      <c r="J105" s="22"/>
      <c r="K105" s="22"/>
      <c r="L105" s="22"/>
      <c r="N105" s="52">
        <f t="shared" si="20"/>
        <v>434000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444585.3658536586</v>
      </c>
      <c r="H106" s="69">
        <f>H$105*$F106/$F$105</f>
        <v>407707.3170731708</v>
      </c>
      <c r="I106" s="68">
        <f>I$105*$F106/$F$105</f>
        <v>0</v>
      </c>
      <c r="N106" s="52">
        <f t="shared" si="20"/>
        <v>444585.4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423414.6341463415</v>
      </c>
      <c r="H107" s="69">
        <f>H$108*$F107/$F$108</f>
        <v>388292.6829268293</v>
      </c>
      <c r="I107" s="68">
        <f>I$108*$F107/$F$108</f>
        <v>0</v>
      </c>
      <c r="N107" s="52">
        <f t="shared" si="20"/>
        <v>423414.6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434000</v>
      </c>
      <c r="H108" s="12">
        <v>398000</v>
      </c>
      <c r="I108" s="13">
        <v>0</v>
      </c>
      <c r="J108" s="22"/>
      <c r="K108" s="22"/>
      <c r="L108" s="22"/>
      <c r="N108" s="52">
        <f t="shared" si="20"/>
        <v>434000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444585.3658536586</v>
      </c>
      <c r="H109" s="69">
        <f>H$108*$F109/$F$108</f>
        <v>407707.3170731708</v>
      </c>
      <c r="I109" s="68">
        <f>I$108*$F109/$F$108</f>
        <v>0</v>
      </c>
      <c r="N109" s="52">
        <f t="shared" si="20"/>
        <v>444585.4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384070.79646017705</v>
      </c>
      <c r="H110" s="69">
        <f>H$111*$F110/$F$111</f>
        <v>352212.389380531</v>
      </c>
      <c r="I110" s="68">
        <f>I$111*$F110/$F$111</f>
        <v>0</v>
      </c>
      <c r="N110" s="52">
        <f t="shared" si="20"/>
        <v>384070.8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434000</v>
      </c>
      <c r="H111" s="12">
        <v>398000</v>
      </c>
      <c r="I111" s="13">
        <v>0</v>
      </c>
      <c r="J111" s="22"/>
      <c r="K111" s="22"/>
      <c r="L111" s="22"/>
      <c r="N111" s="52">
        <f t="shared" si="20"/>
        <v>434000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499292.03539823013</v>
      </c>
      <c r="H112" s="69">
        <f t="shared" si="22"/>
        <v>457876.10619469034</v>
      </c>
      <c r="I112" s="68">
        <f t="shared" si="22"/>
        <v>0</v>
      </c>
      <c r="N112" s="52">
        <f t="shared" si="20"/>
        <v>499292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564584.0707964603</v>
      </c>
      <c r="H113" s="69">
        <f t="shared" si="22"/>
        <v>517752.21238938055</v>
      </c>
      <c r="I113" s="68">
        <f t="shared" si="22"/>
        <v>0</v>
      </c>
      <c r="N113" s="52">
        <f t="shared" si="20"/>
        <v>564584.1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384070.79646017705</v>
      </c>
      <c r="H114" s="69">
        <f>H$115*$F114/$F$115</f>
        <v>352212.389380531</v>
      </c>
      <c r="I114" s="68">
        <f>I$115*$F114/$F$115</f>
        <v>0</v>
      </c>
      <c r="N114" s="52">
        <f t="shared" si="20"/>
        <v>384070.8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434000</v>
      </c>
      <c r="H115" s="12">
        <v>398000</v>
      </c>
      <c r="I115" s="13">
        <v>0</v>
      </c>
      <c r="J115" s="22"/>
      <c r="K115" s="22"/>
      <c r="L115" s="22"/>
      <c r="N115" s="52">
        <f t="shared" si="20"/>
        <v>434000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499292.03539823013</v>
      </c>
      <c r="H116" s="69">
        <f t="shared" si="23"/>
        <v>457876.10619469034</v>
      </c>
      <c r="I116" s="68">
        <f t="shared" si="23"/>
        <v>0</v>
      </c>
      <c r="N116" s="52">
        <f t="shared" si="20"/>
        <v>499292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564584.0707964603</v>
      </c>
      <c r="H117" s="69">
        <f t="shared" si="23"/>
        <v>517752.21238938055</v>
      </c>
      <c r="I117" s="68">
        <f t="shared" si="23"/>
        <v>0</v>
      </c>
      <c r="N117" s="52">
        <f t="shared" si="20"/>
        <v>564584.1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421359.22330097086</v>
      </c>
      <c r="H118" s="90">
        <f>H$119*$F118/$F$119</f>
        <v>386407.76699029125</v>
      </c>
      <c r="I118" s="89">
        <f>I$119*$F118/$F$119</f>
        <v>0</v>
      </c>
      <c r="N118" s="52">
        <f t="shared" si="20"/>
        <v>421359.2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434000</v>
      </c>
      <c r="H119" s="12">
        <v>398000</v>
      </c>
      <c r="I119" s="13">
        <v>0</v>
      </c>
      <c r="J119" s="22"/>
      <c r="K119" s="22"/>
      <c r="L119" s="22"/>
      <c r="N119" s="52">
        <f t="shared" si="20"/>
        <v>434000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446640.77669902914</v>
      </c>
      <c r="H120" s="90">
        <f>H$119*$F120/$F$119</f>
        <v>409592.23300970875</v>
      </c>
      <c r="I120" s="89">
        <f>I$119*$F120/$F$119</f>
        <v>0</v>
      </c>
      <c r="N120" s="52">
        <f t="shared" si="20"/>
        <v>446640.8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425490.1960784314</v>
      </c>
      <c r="H121" s="69">
        <f>H$122*$F121/$F$122</f>
        <v>390196.07843137253</v>
      </c>
      <c r="I121" s="68">
        <f>I$122*$F121/$F$122</f>
        <v>0</v>
      </c>
      <c r="N121" s="52">
        <f t="shared" si="20"/>
        <v>425490.2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434000</v>
      </c>
      <c r="H122" s="12">
        <v>398000</v>
      </c>
      <c r="I122" s="13">
        <v>0</v>
      </c>
      <c r="J122" s="22"/>
      <c r="K122" s="22"/>
      <c r="L122" s="22"/>
      <c r="N122" s="52">
        <f t="shared" si="20"/>
        <v>434000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442509.8039215686</v>
      </c>
      <c r="H123" s="69">
        <f>H$122*$F123/$F$122</f>
        <v>405803.92156862747</v>
      </c>
      <c r="I123" s="68">
        <f>I$122*$F123/$F$122</f>
        <v>0</v>
      </c>
      <c r="N123" s="52">
        <f t="shared" si="20"/>
        <v>442509.8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550000</v>
      </c>
      <c r="H124" s="69">
        <f>H$125*$F124/$F$125</f>
        <v>503636.3636363636</v>
      </c>
      <c r="I124" s="68">
        <f>I$125*$F124/$F$125</f>
        <v>0</v>
      </c>
      <c r="N124" s="52">
        <f t="shared" si="20"/>
        <v>550000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605000</v>
      </c>
      <c r="H125" s="12">
        <v>554000</v>
      </c>
      <c r="I125" s="13">
        <v>0</v>
      </c>
      <c r="J125" s="22"/>
      <c r="K125" s="22"/>
      <c r="L125" s="22"/>
      <c r="N125" s="52">
        <f t="shared" si="20"/>
        <v>605000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682000</v>
      </c>
      <c r="H126" s="69">
        <f t="shared" si="24"/>
        <v>624509.0909090908</v>
      </c>
      <c r="I126" s="68">
        <f t="shared" si="24"/>
        <v>0</v>
      </c>
      <c r="N126" s="52">
        <f t="shared" si="20"/>
        <v>682000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764499.9999999999</v>
      </c>
      <c r="H127" s="69">
        <f t="shared" si="24"/>
        <v>700054.5454545454</v>
      </c>
      <c r="I127" s="68">
        <f t="shared" si="24"/>
        <v>0</v>
      </c>
      <c r="N127" s="52">
        <f t="shared" si="20"/>
        <v>764500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568075.1173708921</v>
      </c>
      <c r="H128" s="69">
        <f t="shared" si="25"/>
        <v>520187.7934272301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568075.1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605000</v>
      </c>
      <c r="H129" s="12">
        <v>554000</v>
      </c>
      <c r="I129" s="13">
        <v>0</v>
      </c>
      <c r="J129" s="22"/>
      <c r="K129" s="22"/>
      <c r="L129" s="22"/>
      <c r="N129" s="52">
        <f t="shared" si="20"/>
        <v>605000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641924.8826291079</v>
      </c>
      <c r="H130" s="69">
        <f>H$129*$F130/$F$129</f>
        <v>587812.2065727699</v>
      </c>
      <c r="I130" s="68">
        <f>I$129*$F130/$F$129</f>
        <v>0</v>
      </c>
      <c r="N130" s="52">
        <f t="shared" si="20"/>
        <v>641924.9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568075.1173708921</v>
      </c>
      <c r="H131" s="69">
        <f>H$132*$F131/$F$132</f>
        <v>520187.7934272301</v>
      </c>
      <c r="I131" s="68">
        <f>I$132*$F131/$F$132</f>
        <v>0</v>
      </c>
      <c r="N131" s="52">
        <f t="shared" si="20"/>
        <v>568075.1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605000</v>
      </c>
      <c r="H132" s="12">
        <v>554000</v>
      </c>
      <c r="I132" s="13">
        <v>0</v>
      </c>
      <c r="J132" s="22"/>
      <c r="K132" s="22"/>
      <c r="L132" s="22"/>
      <c r="N132" s="52">
        <f t="shared" si="20"/>
        <v>605000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641924.8826291079</v>
      </c>
      <c r="H133" s="20">
        <f>H$132*$F133/$F$132</f>
        <v>587812.2065727699</v>
      </c>
      <c r="I133" s="21">
        <f>I$132*$F133/$F$132</f>
        <v>0</v>
      </c>
      <c r="N133" s="85">
        <f t="shared" si="20"/>
        <v>641924.9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245</v>
      </c>
      <c r="E141" s="26" t="s">
        <v>53</v>
      </c>
      <c r="F141" s="36">
        <v>19203</v>
      </c>
      <c r="G141" s="55">
        <v>1.02</v>
      </c>
      <c r="H141" s="57">
        <f>F141*G141</f>
        <v>19587.06</v>
      </c>
      <c r="K141" s="73"/>
      <c r="L141" s="73"/>
      <c r="N141" s="76">
        <f>ROUND(F141,1)</f>
        <v>19203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15525</v>
      </c>
      <c r="G142" s="55">
        <v>1.03</v>
      </c>
      <c r="H142" s="57">
        <f>F142*G142</f>
        <v>15990.75</v>
      </c>
      <c r="K142" s="73"/>
      <c r="L142" s="73"/>
      <c r="N142" s="76">
        <f>ROUND(F142,1)</f>
        <v>15525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1769</v>
      </c>
      <c r="G143" s="55">
        <v>1.05</v>
      </c>
      <c r="H143" s="57">
        <f>F143*G143</f>
        <v>1857.45</v>
      </c>
      <c r="K143" s="73"/>
      <c r="L143" s="73"/>
      <c r="N143" s="76">
        <f>ROUND(F143,1)</f>
        <v>1769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251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19203</v>
      </c>
      <c r="G151" s="55">
        <v>1.02</v>
      </c>
      <c r="H151" s="57">
        <f>F151*G151</f>
        <v>19587.06</v>
      </c>
      <c r="K151" s="73"/>
      <c r="L151" s="73"/>
      <c r="N151" s="76">
        <f>ROUND(F151,1)</f>
        <v>19203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15525</v>
      </c>
      <c r="G152" s="55">
        <v>1.03</v>
      </c>
      <c r="H152" s="57">
        <f>F152*G152</f>
        <v>15990.75</v>
      </c>
      <c r="K152" s="73"/>
      <c r="L152" s="73"/>
      <c r="N152" s="76">
        <f>ROUND(F152,1)</f>
        <v>15525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1769</v>
      </c>
      <c r="G153" s="55">
        <v>1.05</v>
      </c>
      <c r="H153" s="57">
        <f>F153*G153</f>
        <v>1857.45</v>
      </c>
      <c r="K153" s="73"/>
      <c r="L153" s="73"/>
      <c r="N153" s="76">
        <f>ROUND(F153,1)</f>
        <v>1769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2021-10-28T14:40:17Z</dcterms:modified>
  <cp:category/>
  <cp:version/>
  <cp:contentType/>
  <cp:contentStatus/>
</cp:coreProperties>
</file>